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ONES-SERVER\var\www\thjmedia\blog\posts\Sustainability\"/>
    </mc:Choice>
  </mc:AlternateContent>
  <xr:revisionPtr revIDLastSave="0" documentId="13_ncr:1_{AD1ABB1D-F942-4982-A307-551FB6032324}" xr6:coauthVersionLast="45" xr6:coauthVersionMax="45" xr10:uidLastSave="{00000000-0000-0000-0000-000000000000}"/>
  <bookViews>
    <workbookView xWindow="-120" yWindow="-120" windowWidth="38640" windowHeight="23640" xr2:uid="{D21B6D8F-6A70-45CD-B71A-0E97768349CA}"/>
  </bookViews>
  <sheets>
    <sheet name="Sheet1" sheetId="1" r:id="rId1"/>
  </sheets>
  <definedNames>
    <definedName name="_xlnm._FilterDatabase" localSheetId="0" hidden="1">Sheet1!$A$4:$Q$64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J9" i="1"/>
  <c r="N9" i="1"/>
  <c r="M9" i="1"/>
  <c r="L9" i="1"/>
  <c r="K9" i="1"/>
  <c r="M8" i="1"/>
  <c r="L8" i="1"/>
  <c r="K8" i="1"/>
  <c r="J8" i="1"/>
  <c r="N8" i="1" s="1"/>
  <c r="M7" i="1"/>
  <c r="L7" i="1"/>
  <c r="K7" i="1"/>
  <c r="J7" i="1"/>
  <c r="N7" i="1" s="1"/>
  <c r="M42" i="1" l="1"/>
  <c r="L42" i="1"/>
  <c r="K42" i="1"/>
  <c r="J42" i="1"/>
  <c r="N42" i="1" s="1"/>
  <c r="J45" i="1"/>
  <c r="N45" i="1" s="1"/>
  <c r="M45" i="1"/>
  <c r="L45" i="1"/>
  <c r="K45" i="1"/>
  <c r="M33" i="1"/>
  <c r="L33" i="1"/>
  <c r="K33" i="1"/>
  <c r="J33" i="1"/>
  <c r="N33" i="1" s="1"/>
  <c r="M32" i="1"/>
  <c r="L32" i="1"/>
  <c r="K32" i="1"/>
  <c r="J32" i="1"/>
  <c r="N32" i="1" s="1"/>
  <c r="M31" i="1"/>
  <c r="L31" i="1"/>
  <c r="K31" i="1"/>
  <c r="J31" i="1"/>
  <c r="N31" i="1" s="1"/>
  <c r="N63" i="1" l="1"/>
  <c r="J47" i="1"/>
  <c r="N47" i="1" s="1"/>
  <c r="M47" i="1"/>
  <c r="L47" i="1"/>
  <c r="K47" i="1"/>
  <c r="M19" i="1"/>
  <c r="L19" i="1"/>
  <c r="K19" i="1"/>
  <c r="J19" i="1"/>
  <c r="N19" i="1" s="1"/>
  <c r="J13" i="1"/>
  <c r="N13" i="1" s="1"/>
  <c r="M13" i="1"/>
  <c r="L13" i="1"/>
  <c r="K13" i="1"/>
  <c r="M14" i="1"/>
  <c r="L14" i="1"/>
  <c r="K14" i="1"/>
  <c r="J14" i="1"/>
  <c r="N14" i="1" s="1"/>
  <c r="M21" i="1"/>
  <c r="L21" i="1"/>
  <c r="K21" i="1"/>
  <c r="J25" i="1"/>
  <c r="N25" i="1" s="1"/>
  <c r="M25" i="1"/>
  <c r="L25" i="1"/>
  <c r="J21" i="1"/>
  <c r="N21" i="1" s="1"/>
  <c r="K25" i="1"/>
  <c r="M20" i="1"/>
  <c r="L20" i="1"/>
  <c r="K20" i="1"/>
  <c r="J20" i="1"/>
  <c r="N20" i="1" s="1"/>
  <c r="M18" i="1"/>
  <c r="L18" i="1"/>
  <c r="K18" i="1"/>
  <c r="J18" i="1"/>
  <c r="N18" i="1" s="1"/>
  <c r="M17" i="1"/>
  <c r="L17" i="1"/>
  <c r="K17" i="1"/>
  <c r="J17" i="1"/>
  <c r="N17" i="1" s="1"/>
  <c r="M24" i="1"/>
  <c r="L24" i="1"/>
  <c r="K24" i="1"/>
  <c r="J24" i="1"/>
  <c r="N24" i="1" s="1"/>
  <c r="J28" i="1"/>
  <c r="N28" i="1" s="1"/>
  <c r="M28" i="1"/>
  <c r="L28" i="1"/>
  <c r="K28" i="1"/>
  <c r="J22" i="1"/>
  <c r="N22" i="1" s="1"/>
  <c r="K22" i="1"/>
  <c r="M22" i="1"/>
  <c r="L22" i="1"/>
  <c r="M16" i="1"/>
  <c r="L16" i="1"/>
  <c r="K16" i="1"/>
  <c r="J16" i="1"/>
  <c r="N16" i="1" s="1"/>
  <c r="M46" i="1"/>
  <c r="L46" i="1"/>
  <c r="K46" i="1"/>
  <c r="J46" i="1"/>
  <c r="N46" i="1" s="1"/>
  <c r="M44" i="1"/>
  <c r="L44" i="1"/>
  <c r="K44" i="1"/>
  <c r="J44" i="1"/>
  <c r="N44" i="1" s="1"/>
  <c r="M43" i="1"/>
  <c r="L43" i="1"/>
  <c r="K43" i="1"/>
  <c r="J43" i="1"/>
  <c r="N43" i="1" s="1"/>
  <c r="M41" i="1"/>
  <c r="L41" i="1"/>
  <c r="K41" i="1"/>
  <c r="J41" i="1"/>
  <c r="N41" i="1" s="1"/>
  <c r="M40" i="1"/>
  <c r="L40" i="1"/>
  <c r="K40" i="1"/>
  <c r="J40" i="1"/>
  <c r="N40" i="1" s="1"/>
  <c r="M39" i="1"/>
  <c r="L39" i="1"/>
  <c r="K39" i="1"/>
  <c r="J39" i="1"/>
  <c r="N39" i="1" s="1"/>
  <c r="M38" i="1"/>
  <c r="L38" i="1"/>
  <c r="K38" i="1"/>
  <c r="J38" i="1"/>
  <c r="N38" i="1" s="1"/>
  <c r="M37" i="1"/>
  <c r="L37" i="1"/>
  <c r="K37" i="1"/>
  <c r="J37" i="1"/>
  <c r="N37" i="1" s="1"/>
  <c r="M36" i="1"/>
  <c r="L36" i="1"/>
  <c r="K36" i="1"/>
  <c r="J36" i="1"/>
  <c r="N36" i="1" s="1"/>
  <c r="M35" i="1"/>
  <c r="L35" i="1"/>
  <c r="K35" i="1"/>
  <c r="J35" i="1"/>
  <c r="N35" i="1" s="1"/>
  <c r="M34" i="1"/>
  <c r="L34" i="1"/>
  <c r="K34" i="1"/>
  <c r="J34" i="1"/>
  <c r="N34" i="1" s="1"/>
  <c r="M30" i="1"/>
  <c r="L30" i="1"/>
  <c r="K30" i="1"/>
  <c r="J30" i="1"/>
  <c r="N30" i="1" s="1"/>
  <c r="M29" i="1"/>
  <c r="L29" i="1"/>
  <c r="K29" i="1"/>
  <c r="J29" i="1"/>
  <c r="N29" i="1" s="1"/>
  <c r="M26" i="1"/>
  <c r="L26" i="1"/>
  <c r="K26" i="1"/>
  <c r="J26" i="1"/>
  <c r="N26" i="1" s="1"/>
  <c r="M27" i="1"/>
  <c r="L27" i="1"/>
  <c r="K27" i="1"/>
  <c r="J27" i="1"/>
  <c r="N27" i="1" s="1"/>
  <c r="M23" i="1"/>
  <c r="L23" i="1"/>
  <c r="K23" i="1"/>
  <c r="J23" i="1"/>
  <c r="N23" i="1" s="1"/>
  <c r="M15" i="1"/>
  <c r="L15" i="1"/>
  <c r="K15" i="1"/>
  <c r="J15" i="1"/>
  <c r="N15" i="1" s="1"/>
  <c r="M12" i="1"/>
  <c r="L12" i="1"/>
  <c r="K12" i="1"/>
  <c r="J12" i="1"/>
  <c r="N12" i="1" s="1"/>
  <c r="M11" i="1"/>
  <c r="L11" i="1"/>
  <c r="K11" i="1"/>
  <c r="J11" i="1"/>
  <c r="N11" i="1" s="1"/>
  <c r="M6" i="1"/>
  <c r="L6" i="1"/>
  <c r="K6" i="1"/>
  <c r="J6" i="1"/>
  <c r="N6" i="1" s="1"/>
  <c r="M5" i="1"/>
  <c r="L5" i="1"/>
  <c r="K5" i="1"/>
  <c r="J5" i="1"/>
  <c r="N5" i="1" s="1"/>
  <c r="K62" i="1" l="1"/>
  <c r="K64" i="1" s="1"/>
  <c r="M62" i="1"/>
  <c r="M64" i="1" s="1"/>
  <c r="L62" i="1"/>
  <c r="L64" i="1" s="1"/>
  <c r="N62" i="1"/>
  <c r="N64" i="1" s="1"/>
</calcChain>
</file>

<file path=xl/sharedStrings.xml><?xml version="1.0" encoding="utf-8"?>
<sst xmlns="http://schemas.openxmlformats.org/spreadsheetml/2006/main" count="207" uniqueCount="124">
  <si>
    <t>Jones Family Solar Power Project Parts List</t>
  </si>
  <si>
    <t>Item no.</t>
  </si>
  <si>
    <t>Description</t>
  </si>
  <si>
    <t>Make</t>
  </si>
  <si>
    <t>Model</t>
  </si>
  <si>
    <t>Supplier</t>
  </si>
  <si>
    <t>total</t>
  </si>
  <si>
    <t>unit price</t>
  </si>
  <si>
    <t>phase 1</t>
  </si>
  <si>
    <t>phase 2</t>
  </si>
  <si>
    <t>phase 3</t>
  </si>
  <si>
    <t>quantity</t>
  </si>
  <si>
    <t>cost</t>
  </si>
  <si>
    <t>notes</t>
  </si>
  <si>
    <t>180W 60 cell solar panel</t>
  </si>
  <si>
    <t>ordered?</t>
  </si>
  <si>
    <t>procured?</t>
  </si>
  <si>
    <t>Sharp</t>
  </si>
  <si>
    <t>NT-180U1</t>
  </si>
  <si>
    <t>n/a</t>
  </si>
  <si>
    <t>yes</t>
  </si>
  <si>
    <t>in service since 2003</t>
  </si>
  <si>
    <t>360W 60 cell solar panel</t>
  </si>
  <si>
    <t>LG</t>
  </si>
  <si>
    <t>LG360N1C-N5</t>
  </si>
  <si>
    <t>Unbound Solar</t>
  </si>
  <si>
    <t>MNPV6</t>
  </si>
  <si>
    <t>Midnite Solar</t>
  </si>
  <si>
    <t>6 position combiner box</t>
  </si>
  <si>
    <t>3 position combiner box</t>
  </si>
  <si>
    <t>MNPV3</t>
  </si>
  <si>
    <t>MNEPV-10</t>
  </si>
  <si>
    <t>Breaker DC DIN 10A 150V 13mm</t>
  </si>
  <si>
    <t>5 position insulated bus bar</t>
  </si>
  <si>
    <t>5 position bus bar</t>
  </si>
  <si>
    <t>Breaker DC DIN 15A 150V 13mm</t>
  </si>
  <si>
    <t>MNEPV-15</t>
  </si>
  <si>
    <t>4 position insulated bus bar</t>
  </si>
  <si>
    <t>4 position bus bar</t>
  </si>
  <si>
    <t>FlexMax FM80</t>
  </si>
  <si>
    <t>Outback Power</t>
  </si>
  <si>
    <t>charge controller 150VDC in 80A 80V out</t>
  </si>
  <si>
    <t>Breaker DC DIN 50A 150V 13mm</t>
  </si>
  <si>
    <t>MNEPV-50</t>
  </si>
  <si>
    <t>MNEPV-80</t>
  </si>
  <si>
    <t>Breaker DC DIN 80A 150V 26mm</t>
  </si>
  <si>
    <t>7 position insulated bus bar</t>
  </si>
  <si>
    <t>7 position bus bar</t>
  </si>
  <si>
    <t>GS8048-01</t>
  </si>
  <si>
    <t>inverter/charger 48VDC in 240V 8kW out</t>
  </si>
  <si>
    <t>MNEAC40-2P</t>
  </si>
  <si>
    <t>Breaker AC DIN 40A 240V 2-pole 26mm</t>
  </si>
  <si>
    <t>3 position insulated bus bar</t>
  </si>
  <si>
    <t>3 position bus bar</t>
  </si>
  <si>
    <t>mechanical interlock</t>
  </si>
  <si>
    <t>critical loads breaker panel 24 position</t>
  </si>
  <si>
    <t>main input breaker panel 24 position</t>
  </si>
  <si>
    <t>in service since before 2001</t>
  </si>
  <si>
    <t>UPS</t>
  </si>
  <si>
    <t>system control box</t>
  </si>
  <si>
    <t>battery box</t>
  </si>
  <si>
    <t>homemade</t>
  </si>
  <si>
    <t>system control PCA</t>
  </si>
  <si>
    <t>48V LiFePO4 BMS PCA</t>
  </si>
  <si>
    <t>temp sensor</t>
  </si>
  <si>
    <t>MNEDC-250</t>
  </si>
  <si>
    <t>Breaker DC 250A 125V 3/8" studs 1.5" wide</t>
  </si>
  <si>
    <t>LiFePO4 cell 100 Ah</t>
  </si>
  <si>
    <t>HiPower</t>
  </si>
  <si>
    <t>100Ah</t>
  </si>
  <si>
    <t>circa 2009, low use</t>
  </si>
  <si>
    <t>THHN/THWN-2 10 ga black insulated wire</t>
  </si>
  <si>
    <t>THHN/THWN-2 10 ga red insulated wire</t>
  </si>
  <si>
    <t>THHN/THWN-2 6 ga red insulated wire</t>
  </si>
  <si>
    <t>THHN/THWN-2 6 ga black insulated wire</t>
  </si>
  <si>
    <t>1/2" galvanized conduit</t>
  </si>
  <si>
    <t>3/4" galvanized conduit</t>
  </si>
  <si>
    <t>1/2" galvanized conduit joints</t>
  </si>
  <si>
    <t>3/4" galvanized conduit joints</t>
  </si>
  <si>
    <t>1/2" galvanized clips</t>
  </si>
  <si>
    <t>3/4" galvanized clips</t>
  </si>
  <si>
    <t>1/2" galvanized weatherproof breakout boxes</t>
  </si>
  <si>
    <t>1/2" galvanized end mounts</t>
  </si>
  <si>
    <t>3/4" galvanized end mounts</t>
  </si>
  <si>
    <t>weatherproof grommets for solar panel cables</t>
  </si>
  <si>
    <t>CA100</t>
  </si>
  <si>
    <t>CALB</t>
  </si>
  <si>
    <t>EV West price</t>
  </si>
  <si>
    <t>Thunderstruck Motors</t>
  </si>
  <si>
    <t>estimated incremental annual savings</t>
  </si>
  <si>
    <t>RJ-11 cable</t>
  </si>
  <si>
    <t>Mate3s</t>
  </si>
  <si>
    <t>Hub-10</t>
  </si>
  <si>
    <t>communication manager</t>
  </si>
  <si>
    <t>inverter/charger remote</t>
  </si>
  <si>
    <t>MNEPV-100 price; call for 80A price</t>
  </si>
  <si>
    <t>Tyco</t>
  </si>
  <si>
    <t>LEV200</t>
  </si>
  <si>
    <t>contactor DC 500A 900V 48V coil</t>
  </si>
  <si>
    <t>Ferraz Shawmut</t>
  </si>
  <si>
    <t>A15QS200-4</t>
  </si>
  <si>
    <t xml:space="preserve">fuse 200A 150VDC slow blow </t>
  </si>
  <si>
    <t>insulated stud 3/8" UNC</t>
  </si>
  <si>
    <t>Allfuses.com</t>
  </si>
  <si>
    <t>leftover from EV conversion project</t>
  </si>
  <si>
    <t>Honeywell</t>
  </si>
  <si>
    <t>CSLA1EL</t>
  </si>
  <si>
    <t>Mouser</t>
  </si>
  <si>
    <t>CSLA1EK 325A .38" gap not stocked</t>
  </si>
  <si>
    <t>Hall effect current sensor 625A .69" gap used</t>
  </si>
  <si>
    <t>Hall effect current sensor 625A .69" gap new</t>
  </si>
  <si>
    <t>Home Depot</t>
  </si>
  <si>
    <t>TBD</t>
  </si>
  <si>
    <t>if no leftover solar panels or batteries being used</t>
  </si>
  <si>
    <t>ROI, years</t>
  </si>
  <si>
    <t>S5!</t>
  </si>
  <si>
    <t>S5-U</t>
  </si>
  <si>
    <t>in service since 2007</t>
  </si>
  <si>
    <t>standing seam metal roof clamp used</t>
  </si>
  <si>
    <t>standing seam metal roof clamp new</t>
  </si>
  <si>
    <t>solar panel hold-down clamp used</t>
  </si>
  <si>
    <t>solar panel hold-down clamp new</t>
  </si>
  <si>
    <t>price of L-foot; not sure what is needed for LG</t>
  </si>
  <si>
    <t>expand list to show subcomponents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</si>
</sst>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"/>
  </numFmts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1" fillId="0" borderId="0" xfId="0" applyFont="1"/>
    <xf numFmtId="6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6" fontId="0" fillId="0" borderId="1" xfId="0" applyNumberFormat="1" applyBorder="1"/>
    <xf numFmtId="6" fontId="0" fillId="0" borderId="1" xfId="0" applyNumberFormat="1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center"/>
    </xf>
    <xf numFmtId="164" fontId="0" fillId="0" borderId="0" xfId="0" applyNumberFormat="1"/>
    <xf numFmtId="0" fontId="3" fillId="0" borderId="1" xfId="0" applyFont="1" applyBorder="1"/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54BB8-DCE8-4232-86D4-12D6F51D6680}">
  <dimension ref="A1:Q77"/>
  <sheetViews>
    <sheetView tabSelected="1" workbookViewId="0"/>
  </sheetViews>
  <sheetFormatPr defaultRowHeight="15" x14ac:dyDescent="0.25"/>
  <cols>
    <col min="1" max="1" width="10.7109375" bestFit="1" customWidth="1"/>
    <col min="2" max="2" width="41.5703125" customWidth="1"/>
    <col min="3" max="3" width="15.28515625" bestFit="1" customWidth="1"/>
    <col min="4" max="4" width="14.28515625" bestFit="1" customWidth="1"/>
    <col min="5" max="5" width="20.7109375" bestFit="1" customWidth="1"/>
    <col min="6" max="6" width="11.7109375" bestFit="1" customWidth="1"/>
    <col min="7" max="9" width="10" bestFit="1" customWidth="1"/>
    <col min="11" max="13" width="10" bestFit="1" customWidth="1"/>
    <col min="15" max="15" width="11.140625" customWidth="1"/>
    <col min="16" max="16" width="12.28515625" bestFit="1" customWidth="1"/>
    <col min="17" max="17" width="42.42578125" bestFit="1" customWidth="1"/>
  </cols>
  <sheetData>
    <row r="1" spans="1:17" x14ac:dyDescent="0.25">
      <c r="A1" t="s">
        <v>0</v>
      </c>
      <c r="D1" s="6"/>
      <c r="E1" s="6"/>
    </row>
    <row r="2" spans="1:17" x14ac:dyDescent="0.25">
      <c r="A2" s="1">
        <v>44164</v>
      </c>
    </row>
    <row r="3" spans="1:17" x14ac:dyDescent="0.25">
      <c r="G3" t="s">
        <v>11</v>
      </c>
      <c r="K3" t="s">
        <v>12</v>
      </c>
    </row>
    <row r="4" spans="1:17" x14ac:dyDescent="0.25">
      <c r="A4" s="4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6</v>
      </c>
      <c r="K4" s="2" t="s">
        <v>8</v>
      </c>
      <c r="L4" s="2" t="s">
        <v>9</v>
      </c>
      <c r="M4" s="2" t="s">
        <v>10</v>
      </c>
      <c r="N4" s="2" t="s">
        <v>6</v>
      </c>
      <c r="O4" s="2" t="s">
        <v>15</v>
      </c>
      <c r="P4" s="2" t="s">
        <v>16</v>
      </c>
      <c r="Q4" s="2" t="s">
        <v>13</v>
      </c>
    </row>
    <row r="5" spans="1:17" x14ac:dyDescent="0.25">
      <c r="A5" s="7">
        <v>1</v>
      </c>
      <c r="B5" s="8" t="s">
        <v>14</v>
      </c>
      <c r="C5" s="8" t="s">
        <v>17</v>
      </c>
      <c r="D5" s="11" t="s">
        <v>18</v>
      </c>
      <c r="E5" s="8" t="s">
        <v>19</v>
      </c>
      <c r="F5" s="9">
        <v>0</v>
      </c>
      <c r="G5" s="8">
        <v>12</v>
      </c>
      <c r="H5" s="8">
        <v>0</v>
      </c>
      <c r="I5" s="8">
        <v>0</v>
      </c>
      <c r="J5" s="8">
        <f>SUM(G5:I5)</f>
        <v>12</v>
      </c>
      <c r="K5" s="9">
        <f>G5*F5</f>
        <v>0</v>
      </c>
      <c r="L5" s="9">
        <f>H5*F5</f>
        <v>0</v>
      </c>
      <c r="M5" s="9">
        <f>I5*F5</f>
        <v>0</v>
      </c>
      <c r="N5" s="9">
        <f>J5*F5</f>
        <v>0</v>
      </c>
      <c r="O5" s="8" t="s">
        <v>19</v>
      </c>
      <c r="P5" s="8" t="s">
        <v>20</v>
      </c>
      <c r="Q5" s="8" t="s">
        <v>21</v>
      </c>
    </row>
    <row r="6" spans="1:17" x14ac:dyDescent="0.25">
      <c r="A6" s="7">
        <v>2</v>
      </c>
      <c r="B6" s="8" t="s">
        <v>22</v>
      </c>
      <c r="C6" s="8" t="s">
        <v>23</v>
      </c>
      <c r="D6" s="11" t="s">
        <v>24</v>
      </c>
      <c r="E6" s="8" t="s">
        <v>25</v>
      </c>
      <c r="F6" s="9">
        <v>418</v>
      </c>
      <c r="G6" s="8">
        <v>0</v>
      </c>
      <c r="H6" s="8">
        <v>9</v>
      </c>
      <c r="I6" s="8">
        <v>9</v>
      </c>
      <c r="J6" s="8">
        <f>SUM(G6:I6)</f>
        <v>18</v>
      </c>
      <c r="K6" s="9">
        <f>G6*F6</f>
        <v>0</v>
      </c>
      <c r="L6" s="9">
        <f>H6*F6</f>
        <v>3762</v>
      </c>
      <c r="M6" s="9">
        <f>I6*F6</f>
        <v>3762</v>
      </c>
      <c r="N6" s="9">
        <f>J6*F6</f>
        <v>7524</v>
      </c>
      <c r="O6" s="8"/>
      <c r="P6" s="8"/>
      <c r="Q6" s="8"/>
    </row>
    <row r="7" spans="1:17" x14ac:dyDescent="0.25">
      <c r="A7" s="7">
        <v>3</v>
      </c>
      <c r="B7" s="8" t="s">
        <v>118</v>
      </c>
      <c r="C7" s="8" t="s">
        <v>115</v>
      </c>
      <c r="D7" s="11" t="s">
        <v>116</v>
      </c>
      <c r="E7" s="8" t="s">
        <v>19</v>
      </c>
      <c r="F7" s="9">
        <v>0</v>
      </c>
      <c r="G7" s="8">
        <v>48</v>
      </c>
      <c r="H7" s="8">
        <v>0</v>
      </c>
      <c r="I7" s="8">
        <v>0</v>
      </c>
      <c r="J7" s="8">
        <f>SUM(G7:I7)</f>
        <v>48</v>
      </c>
      <c r="K7" s="9">
        <f>G7*F7</f>
        <v>0</v>
      </c>
      <c r="L7" s="9">
        <f>H7*F7</f>
        <v>0</v>
      </c>
      <c r="M7" s="9">
        <f>I7*F7</f>
        <v>0</v>
      </c>
      <c r="N7" s="9">
        <f>J7*F7</f>
        <v>0</v>
      </c>
      <c r="O7" s="8"/>
      <c r="P7" s="8"/>
      <c r="Q7" s="8" t="s">
        <v>117</v>
      </c>
    </row>
    <row r="8" spans="1:17" x14ac:dyDescent="0.25">
      <c r="A8" s="7">
        <v>4</v>
      </c>
      <c r="B8" s="8" t="s">
        <v>119</v>
      </c>
      <c r="C8" s="8" t="s">
        <v>115</v>
      </c>
      <c r="D8" s="11" t="s">
        <v>116</v>
      </c>
      <c r="E8" s="8" t="s">
        <v>25</v>
      </c>
      <c r="F8" s="9">
        <v>13</v>
      </c>
      <c r="G8" s="8">
        <v>0</v>
      </c>
      <c r="H8" s="8">
        <v>36</v>
      </c>
      <c r="I8" s="8">
        <v>36</v>
      </c>
      <c r="J8" s="8">
        <f>SUM(G8:I8)</f>
        <v>72</v>
      </c>
      <c r="K8" s="9">
        <f>G8*F8</f>
        <v>0</v>
      </c>
      <c r="L8" s="9">
        <f>H8*F8</f>
        <v>468</v>
      </c>
      <c r="M8" s="9">
        <f>I8*F8</f>
        <v>468</v>
      </c>
      <c r="N8" s="9">
        <f>J8*F8</f>
        <v>936</v>
      </c>
      <c r="O8" s="8"/>
      <c r="P8" s="8"/>
      <c r="Q8" s="8"/>
    </row>
    <row r="9" spans="1:17" x14ac:dyDescent="0.25">
      <c r="A9" s="7">
        <v>5</v>
      </c>
      <c r="B9" s="8" t="s">
        <v>120</v>
      </c>
      <c r="C9" s="8"/>
      <c r="D9" s="11"/>
      <c r="E9" s="8" t="s">
        <v>19</v>
      </c>
      <c r="F9" s="9">
        <v>0</v>
      </c>
      <c r="G9" s="8">
        <v>48</v>
      </c>
      <c r="H9" s="8">
        <v>0</v>
      </c>
      <c r="I9" s="8">
        <v>0</v>
      </c>
      <c r="J9" s="8">
        <f>SUM(G9:I9)</f>
        <v>48</v>
      </c>
      <c r="K9" s="9">
        <f>G9*F9</f>
        <v>0</v>
      </c>
      <c r="L9" s="9">
        <f>H9*F9</f>
        <v>0</v>
      </c>
      <c r="M9" s="9">
        <f>I9*F9</f>
        <v>0</v>
      </c>
      <c r="N9" s="9">
        <f>J9*F9</f>
        <v>0</v>
      </c>
      <c r="O9" s="8"/>
      <c r="P9" s="8"/>
      <c r="Q9" s="8" t="s">
        <v>117</v>
      </c>
    </row>
    <row r="10" spans="1:17" x14ac:dyDescent="0.25">
      <c r="A10" s="7">
        <v>6</v>
      </c>
      <c r="B10" s="8" t="s">
        <v>121</v>
      </c>
      <c r="C10" s="8"/>
      <c r="D10" s="11"/>
      <c r="E10" s="8" t="s">
        <v>25</v>
      </c>
      <c r="F10" s="9">
        <v>3</v>
      </c>
      <c r="G10" s="8">
        <v>0</v>
      </c>
      <c r="H10" s="8">
        <v>36</v>
      </c>
      <c r="I10" s="8">
        <v>36</v>
      </c>
      <c r="J10" s="8">
        <f>SUM(G10:I10)</f>
        <v>72</v>
      </c>
      <c r="K10" s="9">
        <f>G10*F10</f>
        <v>0</v>
      </c>
      <c r="L10" s="9">
        <f>H10*F10</f>
        <v>108</v>
      </c>
      <c r="M10" s="9">
        <f>I10*F10</f>
        <v>108</v>
      </c>
      <c r="N10" s="9">
        <f>J10*F10</f>
        <v>216</v>
      </c>
      <c r="O10" s="8"/>
      <c r="P10" s="8"/>
      <c r="Q10" s="8" t="s">
        <v>122</v>
      </c>
    </row>
    <row r="11" spans="1:17" x14ac:dyDescent="0.25">
      <c r="A11" s="7">
        <v>7</v>
      </c>
      <c r="B11" s="8" t="s">
        <v>28</v>
      </c>
      <c r="C11" s="8" t="s">
        <v>27</v>
      </c>
      <c r="D11" s="8" t="s">
        <v>26</v>
      </c>
      <c r="E11" s="8" t="s">
        <v>25</v>
      </c>
      <c r="F11" s="9">
        <v>115</v>
      </c>
      <c r="G11" s="11">
        <v>2</v>
      </c>
      <c r="H11" s="8">
        <v>0</v>
      </c>
      <c r="I11" s="8">
        <v>0</v>
      </c>
      <c r="J11" s="8">
        <f>SUM(G11:I11)</f>
        <v>2</v>
      </c>
      <c r="K11" s="9">
        <f>G11*F11</f>
        <v>230</v>
      </c>
      <c r="L11" s="9">
        <f>H11*F11</f>
        <v>0</v>
      </c>
      <c r="M11" s="9">
        <f>I11*F11</f>
        <v>0</v>
      </c>
      <c r="N11" s="9">
        <f>J11*F11</f>
        <v>230</v>
      </c>
      <c r="O11" s="8"/>
      <c r="P11" s="8"/>
      <c r="Q11" s="8"/>
    </row>
    <row r="12" spans="1:17" x14ac:dyDescent="0.25">
      <c r="A12" s="7">
        <v>8</v>
      </c>
      <c r="B12" s="8" t="s">
        <v>29</v>
      </c>
      <c r="C12" s="8" t="s">
        <v>27</v>
      </c>
      <c r="D12" s="8" t="s">
        <v>30</v>
      </c>
      <c r="E12" s="8" t="s">
        <v>25</v>
      </c>
      <c r="F12" s="9">
        <v>90</v>
      </c>
      <c r="G12" s="8">
        <v>0</v>
      </c>
      <c r="H12" s="8">
        <v>1</v>
      </c>
      <c r="I12" s="8">
        <v>1</v>
      </c>
      <c r="J12" s="8">
        <f t="shared" ref="J12:J47" si="0">SUM(G12:I12)</f>
        <v>2</v>
      </c>
      <c r="K12" s="9">
        <f t="shared" ref="K12:K47" si="1">G12*F12</f>
        <v>0</v>
      </c>
      <c r="L12" s="9">
        <f t="shared" ref="L12:L47" si="2">H12*F12</f>
        <v>90</v>
      </c>
      <c r="M12" s="9">
        <f t="shared" ref="M12:M47" si="3">I12*F12</f>
        <v>90</v>
      </c>
      <c r="N12" s="9">
        <f t="shared" ref="N12:N47" si="4">J12*F12</f>
        <v>180</v>
      </c>
      <c r="O12" s="8"/>
      <c r="P12" s="8"/>
      <c r="Q12" s="8"/>
    </row>
    <row r="13" spans="1:17" x14ac:dyDescent="0.25">
      <c r="A13" s="7">
        <v>9</v>
      </c>
      <c r="B13" s="8" t="s">
        <v>56</v>
      </c>
      <c r="C13" s="8"/>
      <c r="D13" s="8"/>
      <c r="E13" s="8" t="s">
        <v>19</v>
      </c>
      <c r="F13" s="9">
        <v>0</v>
      </c>
      <c r="G13" s="8">
        <v>1</v>
      </c>
      <c r="H13" s="8">
        <v>0</v>
      </c>
      <c r="I13" s="8">
        <v>0</v>
      </c>
      <c r="J13" s="8">
        <f t="shared" si="0"/>
        <v>1</v>
      </c>
      <c r="K13" s="9">
        <f t="shared" si="1"/>
        <v>0</v>
      </c>
      <c r="L13" s="9">
        <f t="shared" si="2"/>
        <v>0</v>
      </c>
      <c r="M13" s="9">
        <f t="shared" si="3"/>
        <v>0</v>
      </c>
      <c r="N13" s="9">
        <f t="shared" si="4"/>
        <v>0</v>
      </c>
      <c r="O13" s="8" t="s">
        <v>19</v>
      </c>
      <c r="P13" s="8" t="s">
        <v>20</v>
      </c>
      <c r="Q13" s="8" t="s">
        <v>57</v>
      </c>
    </row>
    <row r="14" spans="1:17" x14ac:dyDescent="0.25">
      <c r="A14" s="7">
        <v>10</v>
      </c>
      <c r="B14" s="8" t="s">
        <v>55</v>
      </c>
      <c r="C14" s="8"/>
      <c r="D14" s="8"/>
      <c r="E14" s="8" t="s">
        <v>111</v>
      </c>
      <c r="F14" s="10"/>
      <c r="G14" s="8">
        <v>1</v>
      </c>
      <c r="H14" s="8">
        <v>0</v>
      </c>
      <c r="I14" s="8">
        <v>0</v>
      </c>
      <c r="J14" s="8">
        <f t="shared" si="0"/>
        <v>1</v>
      </c>
      <c r="K14" s="9">
        <f t="shared" ref="K14" si="5">G14*F14</f>
        <v>0</v>
      </c>
      <c r="L14" s="9">
        <f t="shared" ref="L14" si="6">H14*F14</f>
        <v>0</v>
      </c>
      <c r="M14" s="9">
        <f t="shared" ref="M14" si="7">I14*F14</f>
        <v>0</v>
      </c>
      <c r="N14" s="9">
        <f t="shared" ref="N14" si="8">J14*F14</f>
        <v>0</v>
      </c>
      <c r="O14" s="8"/>
      <c r="P14" s="8"/>
      <c r="Q14" s="8"/>
    </row>
    <row r="15" spans="1:17" x14ac:dyDescent="0.25">
      <c r="A15" s="7">
        <v>11</v>
      </c>
      <c r="B15" s="8" t="s">
        <v>32</v>
      </c>
      <c r="C15" s="8" t="s">
        <v>27</v>
      </c>
      <c r="D15" s="8" t="s">
        <v>31</v>
      </c>
      <c r="E15" s="8" t="s">
        <v>25</v>
      </c>
      <c r="F15" s="9">
        <v>15</v>
      </c>
      <c r="G15" s="8">
        <v>4</v>
      </c>
      <c r="H15" s="8">
        <v>0</v>
      </c>
      <c r="I15" s="8">
        <v>0</v>
      </c>
      <c r="J15" s="8">
        <f t="shared" si="0"/>
        <v>4</v>
      </c>
      <c r="K15" s="9">
        <f t="shared" si="1"/>
        <v>60</v>
      </c>
      <c r="L15" s="9">
        <f t="shared" si="2"/>
        <v>0</v>
      </c>
      <c r="M15" s="9">
        <f t="shared" si="3"/>
        <v>0</v>
      </c>
      <c r="N15" s="9">
        <f t="shared" si="4"/>
        <v>60</v>
      </c>
      <c r="O15" s="8"/>
      <c r="P15" s="8"/>
      <c r="Q15" s="8"/>
    </row>
    <row r="16" spans="1:17" x14ac:dyDescent="0.25">
      <c r="A16" s="7">
        <v>12</v>
      </c>
      <c r="B16" s="8" t="s">
        <v>35</v>
      </c>
      <c r="C16" s="8" t="s">
        <v>27</v>
      </c>
      <c r="D16" s="8" t="s">
        <v>36</v>
      </c>
      <c r="E16" s="8" t="s">
        <v>25</v>
      </c>
      <c r="F16" s="9">
        <v>15</v>
      </c>
      <c r="G16" s="8">
        <v>0</v>
      </c>
      <c r="H16" s="8">
        <v>3</v>
      </c>
      <c r="I16" s="8">
        <v>3</v>
      </c>
      <c r="J16" s="8">
        <f t="shared" ref="J16" si="9">SUM(G16:I16)</f>
        <v>6</v>
      </c>
      <c r="K16" s="9">
        <f t="shared" ref="K16" si="10">G16*F16</f>
        <v>0</v>
      </c>
      <c r="L16" s="9">
        <f t="shared" ref="L16" si="11">H16*F16</f>
        <v>45</v>
      </c>
      <c r="M16" s="9">
        <f t="shared" ref="M16" si="12">I16*F16</f>
        <v>45</v>
      </c>
      <c r="N16" s="9">
        <f t="shared" ref="N16" si="13">J16*F16</f>
        <v>90</v>
      </c>
      <c r="O16" s="8"/>
      <c r="P16" s="8"/>
      <c r="Q16" s="8"/>
    </row>
    <row r="17" spans="1:17" x14ac:dyDescent="0.25">
      <c r="A17" s="7">
        <v>13</v>
      </c>
      <c r="B17" s="8" t="s">
        <v>42</v>
      </c>
      <c r="C17" s="8" t="s">
        <v>27</v>
      </c>
      <c r="D17" s="8" t="s">
        <v>43</v>
      </c>
      <c r="E17" s="8" t="s">
        <v>25</v>
      </c>
      <c r="F17" s="9">
        <v>15</v>
      </c>
      <c r="G17" s="8">
        <v>1</v>
      </c>
      <c r="H17" s="8">
        <v>0</v>
      </c>
      <c r="I17" s="8">
        <v>0</v>
      </c>
      <c r="J17" s="8">
        <f t="shared" ref="J17:J21" si="14">SUM(G17:I17)</f>
        <v>1</v>
      </c>
      <c r="K17" s="9">
        <f t="shared" ref="K17:K20" si="15">G17*F17</f>
        <v>15</v>
      </c>
      <c r="L17" s="9">
        <f t="shared" ref="L17:L20" si="16">H17*F17</f>
        <v>0</v>
      </c>
      <c r="M17" s="9">
        <f t="shared" ref="M17:M20" si="17">I17*F17</f>
        <v>0</v>
      </c>
      <c r="N17" s="9">
        <f t="shared" ref="N17:N20" si="18">J17*F17</f>
        <v>15</v>
      </c>
      <c r="O17" s="8"/>
      <c r="P17" s="8"/>
      <c r="Q17" s="8"/>
    </row>
    <row r="18" spans="1:17" x14ac:dyDescent="0.25">
      <c r="A18" s="7">
        <v>14</v>
      </c>
      <c r="B18" s="8" t="s">
        <v>45</v>
      </c>
      <c r="C18" s="8" t="s">
        <v>27</v>
      </c>
      <c r="D18" s="8" t="s">
        <v>44</v>
      </c>
      <c r="E18" s="8" t="s">
        <v>25</v>
      </c>
      <c r="F18" s="10">
        <v>44</v>
      </c>
      <c r="G18" s="8">
        <v>0</v>
      </c>
      <c r="H18" s="8">
        <v>1</v>
      </c>
      <c r="I18" s="8">
        <v>1</v>
      </c>
      <c r="J18" s="8">
        <f t="shared" si="14"/>
        <v>2</v>
      </c>
      <c r="K18" s="9">
        <f t="shared" si="15"/>
        <v>0</v>
      </c>
      <c r="L18" s="9">
        <f t="shared" si="16"/>
        <v>44</v>
      </c>
      <c r="M18" s="9">
        <f t="shared" si="17"/>
        <v>44</v>
      </c>
      <c r="N18" s="9">
        <f t="shared" si="18"/>
        <v>88</v>
      </c>
      <c r="O18" s="8"/>
      <c r="P18" s="8"/>
      <c r="Q18" s="8" t="s">
        <v>95</v>
      </c>
    </row>
    <row r="19" spans="1:17" x14ac:dyDescent="0.25">
      <c r="A19" s="7">
        <v>15</v>
      </c>
      <c r="B19" s="8" t="s">
        <v>66</v>
      </c>
      <c r="C19" s="8" t="s">
        <v>27</v>
      </c>
      <c r="D19" s="8" t="s">
        <v>65</v>
      </c>
      <c r="E19" s="8" t="s">
        <v>25</v>
      </c>
      <c r="F19" s="10">
        <v>95</v>
      </c>
      <c r="G19" s="8">
        <v>1</v>
      </c>
      <c r="H19" s="8">
        <v>1</v>
      </c>
      <c r="I19" s="8">
        <v>1</v>
      </c>
      <c r="J19" s="8">
        <f t="shared" ref="J19" si="19">SUM(G19:I19)</f>
        <v>3</v>
      </c>
      <c r="K19" s="9">
        <f t="shared" ref="K19" si="20">G19*F19</f>
        <v>95</v>
      </c>
      <c r="L19" s="9">
        <f t="shared" ref="L19" si="21">H19*F19</f>
        <v>95</v>
      </c>
      <c r="M19" s="9">
        <f t="shared" ref="M19" si="22">I19*F19</f>
        <v>95</v>
      </c>
      <c r="N19" s="9">
        <f t="shared" ref="N19" si="23">J19*F19</f>
        <v>285</v>
      </c>
      <c r="O19" s="8"/>
      <c r="P19" s="8"/>
      <c r="Q19" s="8"/>
    </row>
    <row r="20" spans="1:17" x14ac:dyDescent="0.25">
      <c r="A20" s="7">
        <v>16</v>
      </c>
      <c r="B20" s="8" t="s">
        <v>51</v>
      </c>
      <c r="C20" s="8" t="s">
        <v>27</v>
      </c>
      <c r="D20" s="8" t="s">
        <v>50</v>
      </c>
      <c r="E20" s="8" t="s">
        <v>25</v>
      </c>
      <c r="F20" s="10">
        <v>29</v>
      </c>
      <c r="G20" s="8">
        <v>5</v>
      </c>
      <c r="H20" s="8">
        <v>0</v>
      </c>
      <c r="I20" s="8">
        <v>0</v>
      </c>
      <c r="J20" s="8">
        <f t="shared" si="14"/>
        <v>5</v>
      </c>
      <c r="K20" s="9">
        <f t="shared" si="15"/>
        <v>145</v>
      </c>
      <c r="L20" s="9">
        <f t="shared" si="16"/>
        <v>0</v>
      </c>
      <c r="M20" s="9">
        <f t="shared" si="17"/>
        <v>0</v>
      </c>
      <c r="N20" s="9">
        <f t="shared" si="18"/>
        <v>145</v>
      </c>
      <c r="O20" s="8"/>
      <c r="P20" s="8"/>
      <c r="Q20" s="8"/>
    </row>
    <row r="21" spans="1:17" x14ac:dyDescent="0.25">
      <c r="A21" s="7">
        <v>17</v>
      </c>
      <c r="B21" s="8" t="s">
        <v>52</v>
      </c>
      <c r="C21" s="8"/>
      <c r="D21" s="8"/>
      <c r="E21" s="8" t="s">
        <v>25</v>
      </c>
      <c r="F21" s="10"/>
      <c r="G21" s="8">
        <v>2</v>
      </c>
      <c r="H21" s="8">
        <v>0</v>
      </c>
      <c r="I21" s="8">
        <v>0</v>
      </c>
      <c r="J21" s="8">
        <f t="shared" si="14"/>
        <v>2</v>
      </c>
      <c r="K21" s="9">
        <f t="shared" ref="K21" si="24">G21*F21</f>
        <v>0</v>
      </c>
      <c r="L21" s="9">
        <f t="shared" ref="L21" si="25">H21*F21</f>
        <v>0</v>
      </c>
      <c r="M21" s="9">
        <f t="shared" ref="M21" si="26">I21*F21</f>
        <v>0</v>
      </c>
      <c r="N21" s="9">
        <f t="shared" ref="N21" si="27">J21*F21</f>
        <v>0</v>
      </c>
      <c r="O21" s="8"/>
      <c r="P21" s="8"/>
      <c r="Q21" s="8"/>
    </row>
    <row r="22" spans="1:17" x14ac:dyDescent="0.25">
      <c r="A22" s="7">
        <v>18</v>
      </c>
      <c r="B22" s="8" t="s">
        <v>37</v>
      </c>
      <c r="C22" s="8"/>
      <c r="D22" s="8"/>
      <c r="E22" s="8" t="s">
        <v>25</v>
      </c>
      <c r="F22" s="11"/>
      <c r="G22" s="8">
        <v>0</v>
      </c>
      <c r="H22" s="8">
        <v>1</v>
      </c>
      <c r="I22" s="8">
        <v>1</v>
      </c>
      <c r="J22" s="8">
        <f>SUM(G22:I22)</f>
        <v>2</v>
      </c>
      <c r="K22" s="9">
        <f>G22*F22</f>
        <v>0</v>
      </c>
      <c r="L22" s="9">
        <f>H22*F22</f>
        <v>0</v>
      </c>
      <c r="M22" s="9">
        <f>I22*F22</f>
        <v>0</v>
      </c>
      <c r="N22" s="9">
        <f>J22*F22</f>
        <v>0</v>
      </c>
      <c r="O22" s="8"/>
      <c r="P22" s="8"/>
      <c r="Q22" s="8"/>
    </row>
    <row r="23" spans="1:17" x14ac:dyDescent="0.25">
      <c r="A23" s="7">
        <v>19</v>
      </c>
      <c r="B23" s="8" t="s">
        <v>33</v>
      </c>
      <c r="C23" s="8"/>
      <c r="D23" s="8"/>
      <c r="E23" s="8" t="s">
        <v>25</v>
      </c>
      <c r="F23" s="11"/>
      <c r="G23" s="8">
        <v>1</v>
      </c>
      <c r="H23" s="8">
        <v>0</v>
      </c>
      <c r="I23" s="8">
        <v>0</v>
      </c>
      <c r="J23" s="8">
        <f t="shared" si="0"/>
        <v>1</v>
      </c>
      <c r="K23" s="9">
        <f t="shared" si="1"/>
        <v>0</v>
      </c>
      <c r="L23" s="9">
        <f t="shared" si="2"/>
        <v>0</v>
      </c>
      <c r="M23" s="9">
        <f t="shared" si="3"/>
        <v>0</v>
      </c>
      <c r="N23" s="9">
        <f t="shared" si="4"/>
        <v>0</v>
      </c>
      <c r="O23" s="8"/>
      <c r="P23" s="8"/>
      <c r="Q23" s="8"/>
    </row>
    <row r="24" spans="1:17" x14ac:dyDescent="0.25">
      <c r="A24" s="7">
        <v>20</v>
      </c>
      <c r="B24" s="8" t="s">
        <v>46</v>
      </c>
      <c r="C24" s="8"/>
      <c r="D24" s="8"/>
      <c r="E24" s="8" t="s">
        <v>25</v>
      </c>
      <c r="F24" s="11"/>
      <c r="G24" s="8">
        <v>1</v>
      </c>
      <c r="H24" s="8">
        <v>0</v>
      </c>
      <c r="I24" s="8">
        <v>0</v>
      </c>
      <c r="J24" s="8">
        <f t="shared" ref="J24:J25" si="28">SUM(G24:I24)</f>
        <v>1</v>
      </c>
      <c r="K24" s="9">
        <f t="shared" ref="K24:K25" si="29">G24*F24</f>
        <v>0</v>
      </c>
      <c r="L24" s="9">
        <f t="shared" ref="L24:L25" si="30">H24*F24</f>
        <v>0</v>
      </c>
      <c r="M24" s="9">
        <f t="shared" ref="M24:M25" si="31">I24*F24</f>
        <v>0</v>
      </c>
      <c r="N24" s="9">
        <f t="shared" ref="N24:N25" si="32">J24*F24</f>
        <v>0</v>
      </c>
      <c r="O24" s="8"/>
      <c r="P24" s="8"/>
      <c r="Q24" s="8"/>
    </row>
    <row r="25" spans="1:17" x14ac:dyDescent="0.25">
      <c r="A25" s="7">
        <v>21</v>
      </c>
      <c r="B25" s="8" t="s">
        <v>53</v>
      </c>
      <c r="C25" s="8"/>
      <c r="D25" s="8"/>
      <c r="E25" s="8" t="s">
        <v>25</v>
      </c>
      <c r="F25" s="11"/>
      <c r="G25" s="8">
        <v>1</v>
      </c>
      <c r="H25" s="8">
        <v>0</v>
      </c>
      <c r="I25" s="8">
        <v>0</v>
      </c>
      <c r="J25" s="8">
        <f t="shared" si="28"/>
        <v>1</v>
      </c>
      <c r="K25" s="9">
        <f t="shared" si="29"/>
        <v>0</v>
      </c>
      <c r="L25" s="9">
        <f t="shared" si="30"/>
        <v>0</v>
      </c>
      <c r="M25" s="9">
        <f t="shared" si="31"/>
        <v>0</v>
      </c>
      <c r="N25" s="9">
        <f t="shared" si="32"/>
        <v>0</v>
      </c>
      <c r="O25" s="8"/>
      <c r="P25" s="8"/>
      <c r="Q25" s="8"/>
    </row>
    <row r="26" spans="1:17" x14ac:dyDescent="0.25">
      <c r="A26" s="7">
        <v>22</v>
      </c>
      <c r="B26" s="8" t="s">
        <v>38</v>
      </c>
      <c r="C26" s="8"/>
      <c r="D26" s="8"/>
      <c r="E26" s="8" t="s">
        <v>25</v>
      </c>
      <c r="F26" s="11"/>
      <c r="G26" s="8">
        <v>0</v>
      </c>
      <c r="H26" s="8">
        <v>1</v>
      </c>
      <c r="I26" s="8">
        <v>1</v>
      </c>
      <c r="J26" s="8">
        <f>SUM(G26:I26)</f>
        <v>2</v>
      </c>
      <c r="K26" s="9">
        <f>G26*F26</f>
        <v>0</v>
      </c>
      <c r="L26" s="9">
        <f>H26*F26</f>
        <v>0</v>
      </c>
      <c r="M26" s="9">
        <f>I26*F26</f>
        <v>0</v>
      </c>
      <c r="N26" s="9">
        <f>J26*F26</f>
        <v>0</v>
      </c>
      <c r="O26" s="8"/>
      <c r="P26" s="8"/>
      <c r="Q26" s="8"/>
    </row>
    <row r="27" spans="1:17" x14ac:dyDescent="0.25">
      <c r="A27" s="7">
        <v>23</v>
      </c>
      <c r="B27" s="8" t="s">
        <v>34</v>
      </c>
      <c r="C27" s="8"/>
      <c r="D27" s="8"/>
      <c r="E27" s="8" t="s">
        <v>25</v>
      </c>
      <c r="F27" s="11"/>
      <c r="G27" s="8">
        <v>1</v>
      </c>
      <c r="H27" s="8">
        <v>0</v>
      </c>
      <c r="I27" s="8">
        <v>0</v>
      </c>
      <c r="J27" s="8">
        <f t="shared" si="0"/>
        <v>1</v>
      </c>
      <c r="K27" s="9">
        <f t="shared" si="1"/>
        <v>0</v>
      </c>
      <c r="L27" s="9">
        <f t="shared" si="2"/>
        <v>0</v>
      </c>
      <c r="M27" s="9">
        <f t="shared" si="3"/>
        <v>0</v>
      </c>
      <c r="N27" s="9">
        <f t="shared" si="4"/>
        <v>0</v>
      </c>
      <c r="O27" s="8"/>
      <c r="P27" s="8"/>
      <c r="Q27" s="8"/>
    </row>
    <row r="28" spans="1:17" x14ac:dyDescent="0.25">
      <c r="A28" s="7">
        <v>24</v>
      </c>
      <c r="B28" s="8" t="s">
        <v>47</v>
      </c>
      <c r="C28" s="8"/>
      <c r="D28" s="8"/>
      <c r="E28" s="8" t="s">
        <v>25</v>
      </c>
      <c r="F28" s="11"/>
      <c r="G28" s="8">
        <v>1</v>
      </c>
      <c r="H28" s="8">
        <v>0</v>
      </c>
      <c r="I28" s="8">
        <v>0</v>
      </c>
      <c r="J28" s="8">
        <f t="shared" si="0"/>
        <v>1</v>
      </c>
      <c r="K28" s="9">
        <f t="shared" si="1"/>
        <v>0</v>
      </c>
      <c r="L28" s="9">
        <f t="shared" si="2"/>
        <v>0</v>
      </c>
      <c r="M28" s="9">
        <f t="shared" si="3"/>
        <v>0</v>
      </c>
      <c r="N28" s="9">
        <f t="shared" si="4"/>
        <v>0</v>
      </c>
      <c r="O28" s="8"/>
      <c r="P28" s="8"/>
      <c r="Q28" s="8"/>
    </row>
    <row r="29" spans="1:17" x14ac:dyDescent="0.25">
      <c r="A29" s="7">
        <v>25</v>
      </c>
      <c r="B29" s="8" t="s">
        <v>41</v>
      </c>
      <c r="C29" s="8" t="s">
        <v>40</v>
      </c>
      <c r="D29" s="8" t="s">
        <v>39</v>
      </c>
      <c r="E29" s="8" t="s">
        <v>25</v>
      </c>
      <c r="F29" s="9">
        <v>515</v>
      </c>
      <c r="G29" s="8">
        <v>1</v>
      </c>
      <c r="H29" s="8">
        <v>1</v>
      </c>
      <c r="I29" s="8">
        <v>1</v>
      </c>
      <c r="J29" s="8">
        <f t="shared" si="0"/>
        <v>3</v>
      </c>
      <c r="K29" s="9">
        <f t="shared" si="1"/>
        <v>515</v>
      </c>
      <c r="L29" s="9">
        <f t="shared" si="2"/>
        <v>515</v>
      </c>
      <c r="M29" s="9">
        <f t="shared" si="3"/>
        <v>515</v>
      </c>
      <c r="N29" s="9">
        <f t="shared" si="4"/>
        <v>1545</v>
      </c>
      <c r="O29" s="8"/>
      <c r="P29" s="8"/>
      <c r="Q29" s="8"/>
    </row>
    <row r="30" spans="1:17" x14ac:dyDescent="0.25">
      <c r="A30" s="7">
        <v>26</v>
      </c>
      <c r="B30" s="8" t="s">
        <v>49</v>
      </c>
      <c r="C30" s="8" t="s">
        <v>40</v>
      </c>
      <c r="D30" s="8" t="s">
        <v>48</v>
      </c>
      <c r="E30" s="8" t="s">
        <v>25</v>
      </c>
      <c r="F30" s="9">
        <v>4295</v>
      </c>
      <c r="G30" s="8">
        <v>1</v>
      </c>
      <c r="H30" s="8">
        <v>0</v>
      </c>
      <c r="I30" s="8">
        <v>0</v>
      </c>
      <c r="J30" s="8">
        <f t="shared" si="0"/>
        <v>1</v>
      </c>
      <c r="K30" s="9">
        <f t="shared" si="1"/>
        <v>4295</v>
      </c>
      <c r="L30" s="9">
        <f t="shared" si="2"/>
        <v>0</v>
      </c>
      <c r="M30" s="9">
        <f t="shared" si="3"/>
        <v>0</v>
      </c>
      <c r="N30" s="9">
        <f t="shared" si="4"/>
        <v>4295</v>
      </c>
      <c r="O30" s="8"/>
      <c r="P30" s="8"/>
      <c r="Q30" s="8"/>
    </row>
    <row r="31" spans="1:17" x14ac:dyDescent="0.25">
      <c r="A31" s="7">
        <v>27</v>
      </c>
      <c r="B31" s="8" t="s">
        <v>94</v>
      </c>
      <c r="C31" s="8" t="s">
        <v>40</v>
      </c>
      <c r="D31" s="8" t="s">
        <v>91</v>
      </c>
      <c r="E31" s="8" t="s">
        <v>25</v>
      </c>
      <c r="F31" s="9">
        <v>437</v>
      </c>
      <c r="G31" s="8">
        <v>1</v>
      </c>
      <c r="H31" s="8">
        <v>0</v>
      </c>
      <c r="I31" s="8">
        <v>0</v>
      </c>
      <c r="J31" s="8">
        <f t="shared" ref="J31:J33" si="33">SUM(G31:I31)</f>
        <v>1</v>
      </c>
      <c r="K31" s="9">
        <f t="shared" ref="K31:K33" si="34">G31*F31</f>
        <v>437</v>
      </c>
      <c r="L31" s="9">
        <f t="shared" ref="L31:L33" si="35">H31*F31</f>
        <v>0</v>
      </c>
      <c r="M31" s="9">
        <f t="shared" ref="M31:M33" si="36">I31*F31</f>
        <v>0</v>
      </c>
      <c r="N31" s="9">
        <f t="shared" ref="N31:N33" si="37">J31*F31</f>
        <v>437</v>
      </c>
      <c r="O31" s="8"/>
      <c r="P31" s="8"/>
      <c r="Q31" s="8"/>
    </row>
    <row r="32" spans="1:17" x14ac:dyDescent="0.25">
      <c r="A32" s="7">
        <v>28</v>
      </c>
      <c r="B32" s="8" t="s">
        <v>93</v>
      </c>
      <c r="C32" s="8" t="s">
        <v>40</v>
      </c>
      <c r="D32" s="8" t="s">
        <v>92</v>
      </c>
      <c r="E32" s="8" t="s">
        <v>25</v>
      </c>
      <c r="F32" s="9">
        <v>225</v>
      </c>
      <c r="G32" s="8">
        <v>1</v>
      </c>
      <c r="H32" s="8">
        <v>0</v>
      </c>
      <c r="I32" s="8">
        <v>0</v>
      </c>
      <c r="J32" s="8">
        <f t="shared" si="33"/>
        <v>1</v>
      </c>
      <c r="K32" s="9">
        <f t="shared" si="34"/>
        <v>225</v>
      </c>
      <c r="L32" s="9">
        <f t="shared" si="35"/>
        <v>0</v>
      </c>
      <c r="M32" s="9">
        <f t="shared" si="36"/>
        <v>0</v>
      </c>
      <c r="N32" s="9">
        <f t="shared" si="37"/>
        <v>225</v>
      </c>
      <c r="O32" s="8"/>
      <c r="P32" s="8"/>
      <c r="Q32" s="8"/>
    </row>
    <row r="33" spans="1:17" x14ac:dyDescent="0.25">
      <c r="A33" s="7">
        <v>29</v>
      </c>
      <c r="B33" s="8" t="s">
        <v>90</v>
      </c>
      <c r="C33" s="8"/>
      <c r="D33" s="8"/>
      <c r="E33" s="8"/>
      <c r="F33" s="9"/>
      <c r="G33" s="8">
        <v>2</v>
      </c>
      <c r="H33" s="8">
        <v>1</v>
      </c>
      <c r="I33" s="8">
        <v>1</v>
      </c>
      <c r="J33" s="8">
        <f t="shared" si="33"/>
        <v>4</v>
      </c>
      <c r="K33" s="9">
        <f t="shared" si="34"/>
        <v>0</v>
      </c>
      <c r="L33" s="9">
        <f t="shared" si="35"/>
        <v>0</v>
      </c>
      <c r="M33" s="9">
        <f t="shared" si="36"/>
        <v>0</v>
      </c>
      <c r="N33" s="9">
        <f t="shared" si="37"/>
        <v>0</v>
      </c>
      <c r="O33" s="8"/>
      <c r="P33" s="8"/>
      <c r="Q33" s="8"/>
    </row>
    <row r="34" spans="1:17" x14ac:dyDescent="0.25">
      <c r="A34" s="7">
        <v>30</v>
      </c>
      <c r="B34" s="8" t="s">
        <v>54</v>
      </c>
      <c r="C34" s="8"/>
      <c r="D34" s="8"/>
      <c r="E34" s="8"/>
      <c r="F34" s="11"/>
      <c r="G34" s="8">
        <v>1</v>
      </c>
      <c r="H34" s="8">
        <v>0</v>
      </c>
      <c r="I34" s="8">
        <v>0</v>
      </c>
      <c r="J34" s="8">
        <f t="shared" si="0"/>
        <v>1</v>
      </c>
      <c r="K34" s="9">
        <f t="shared" si="1"/>
        <v>0</v>
      </c>
      <c r="L34" s="9">
        <f t="shared" si="2"/>
        <v>0</v>
      </c>
      <c r="M34" s="9">
        <f t="shared" si="3"/>
        <v>0</v>
      </c>
      <c r="N34" s="9">
        <f t="shared" si="4"/>
        <v>0</v>
      </c>
      <c r="O34" s="8"/>
      <c r="P34" s="8"/>
      <c r="Q34" s="8"/>
    </row>
    <row r="35" spans="1:17" x14ac:dyDescent="0.25">
      <c r="A35" s="7">
        <v>31</v>
      </c>
      <c r="B35" s="8" t="s">
        <v>58</v>
      </c>
      <c r="C35" s="8"/>
      <c r="D35" s="8"/>
      <c r="E35" s="8"/>
      <c r="F35" s="11"/>
      <c r="G35" s="8">
        <v>1</v>
      </c>
      <c r="H35" s="8">
        <v>0</v>
      </c>
      <c r="I35" s="8">
        <v>0</v>
      </c>
      <c r="J35" s="8">
        <f t="shared" si="0"/>
        <v>1</v>
      </c>
      <c r="K35" s="9">
        <f t="shared" si="1"/>
        <v>0</v>
      </c>
      <c r="L35" s="9">
        <f t="shared" si="2"/>
        <v>0</v>
      </c>
      <c r="M35" s="9">
        <f t="shared" si="3"/>
        <v>0</v>
      </c>
      <c r="N35" s="9">
        <f t="shared" si="4"/>
        <v>0</v>
      </c>
      <c r="O35" s="8"/>
      <c r="P35" s="8"/>
      <c r="Q35" s="8"/>
    </row>
    <row r="36" spans="1:17" x14ac:dyDescent="0.25">
      <c r="A36" s="7">
        <v>32</v>
      </c>
      <c r="B36" s="8" t="s">
        <v>59</v>
      </c>
      <c r="C36" s="8" t="s">
        <v>61</v>
      </c>
      <c r="D36" s="8"/>
      <c r="E36" s="8" t="s">
        <v>19</v>
      </c>
      <c r="F36" s="11"/>
      <c r="G36" s="8">
        <v>1</v>
      </c>
      <c r="H36" s="8">
        <v>0</v>
      </c>
      <c r="I36" s="8">
        <v>0</v>
      </c>
      <c r="J36" s="8">
        <f t="shared" si="0"/>
        <v>1</v>
      </c>
      <c r="K36" s="9">
        <f t="shared" si="1"/>
        <v>0</v>
      </c>
      <c r="L36" s="9">
        <f t="shared" si="2"/>
        <v>0</v>
      </c>
      <c r="M36" s="9">
        <f t="shared" si="3"/>
        <v>0</v>
      </c>
      <c r="N36" s="9">
        <f t="shared" si="4"/>
        <v>0</v>
      </c>
      <c r="O36" s="8"/>
      <c r="P36" s="8"/>
      <c r="Q36" s="8" t="s">
        <v>123</v>
      </c>
    </row>
    <row r="37" spans="1:17" x14ac:dyDescent="0.25">
      <c r="A37" s="7">
        <v>33</v>
      </c>
      <c r="B37" s="8" t="s">
        <v>60</v>
      </c>
      <c r="C37" s="8" t="s">
        <v>61</v>
      </c>
      <c r="D37" s="8"/>
      <c r="E37" s="8" t="s">
        <v>19</v>
      </c>
      <c r="F37" s="11"/>
      <c r="G37" s="8">
        <v>1</v>
      </c>
      <c r="H37" s="8">
        <v>1</v>
      </c>
      <c r="I37" s="8">
        <v>1</v>
      </c>
      <c r="J37" s="8">
        <f t="shared" si="0"/>
        <v>3</v>
      </c>
      <c r="K37" s="9">
        <f t="shared" si="1"/>
        <v>0</v>
      </c>
      <c r="L37" s="9">
        <f t="shared" si="2"/>
        <v>0</v>
      </c>
      <c r="M37" s="9">
        <f t="shared" si="3"/>
        <v>0</v>
      </c>
      <c r="N37" s="9">
        <f t="shared" si="4"/>
        <v>0</v>
      </c>
      <c r="O37" s="8"/>
      <c r="P37" s="8"/>
      <c r="Q37" s="8" t="s">
        <v>123</v>
      </c>
    </row>
    <row r="38" spans="1:17" x14ac:dyDescent="0.25">
      <c r="A38" s="7">
        <v>34</v>
      </c>
      <c r="B38" s="8" t="s">
        <v>62</v>
      </c>
      <c r="C38" s="8" t="s">
        <v>61</v>
      </c>
      <c r="D38" s="8"/>
      <c r="E38" s="8" t="s">
        <v>19</v>
      </c>
      <c r="F38" s="11"/>
      <c r="G38" s="8">
        <v>1</v>
      </c>
      <c r="H38" s="8">
        <v>0</v>
      </c>
      <c r="I38" s="8">
        <v>0</v>
      </c>
      <c r="J38" s="8">
        <f t="shared" si="0"/>
        <v>1</v>
      </c>
      <c r="K38" s="9">
        <f t="shared" si="1"/>
        <v>0</v>
      </c>
      <c r="L38" s="9">
        <f t="shared" si="2"/>
        <v>0</v>
      </c>
      <c r="M38" s="9">
        <f t="shared" si="3"/>
        <v>0</v>
      </c>
      <c r="N38" s="9">
        <f t="shared" si="4"/>
        <v>0</v>
      </c>
      <c r="O38" s="8"/>
      <c r="P38" s="8"/>
      <c r="Q38" s="8" t="s">
        <v>123</v>
      </c>
    </row>
    <row r="39" spans="1:17" x14ac:dyDescent="0.25">
      <c r="A39" s="7">
        <v>35</v>
      </c>
      <c r="B39" s="8" t="s">
        <v>63</v>
      </c>
      <c r="C39" s="8" t="s">
        <v>61</v>
      </c>
      <c r="D39" s="8"/>
      <c r="E39" s="8" t="s">
        <v>19</v>
      </c>
      <c r="F39" s="11"/>
      <c r="G39" s="8">
        <v>1</v>
      </c>
      <c r="H39" s="8">
        <v>1</v>
      </c>
      <c r="I39" s="8">
        <v>1</v>
      </c>
      <c r="J39" s="8">
        <f t="shared" si="0"/>
        <v>3</v>
      </c>
      <c r="K39" s="9">
        <f t="shared" si="1"/>
        <v>0</v>
      </c>
      <c r="L39" s="9">
        <f t="shared" si="2"/>
        <v>0</v>
      </c>
      <c r="M39" s="9">
        <f t="shared" si="3"/>
        <v>0</v>
      </c>
      <c r="N39" s="9">
        <f t="shared" si="4"/>
        <v>0</v>
      </c>
      <c r="O39" s="8"/>
      <c r="P39" s="8"/>
      <c r="Q39" s="8" t="s">
        <v>123</v>
      </c>
    </row>
    <row r="40" spans="1:17" x14ac:dyDescent="0.25">
      <c r="A40" s="7">
        <v>36</v>
      </c>
      <c r="B40" s="8" t="s">
        <v>64</v>
      </c>
      <c r="C40" s="8"/>
      <c r="D40" s="8"/>
      <c r="E40" s="8"/>
      <c r="F40" s="11"/>
      <c r="G40" s="8">
        <v>1</v>
      </c>
      <c r="H40" s="8">
        <v>1</v>
      </c>
      <c r="I40" s="8">
        <v>1</v>
      </c>
      <c r="J40" s="8">
        <f t="shared" si="0"/>
        <v>3</v>
      </c>
      <c r="K40" s="9">
        <f t="shared" si="1"/>
        <v>0</v>
      </c>
      <c r="L40" s="9">
        <f t="shared" si="2"/>
        <v>0</v>
      </c>
      <c r="M40" s="9">
        <f t="shared" si="3"/>
        <v>0</v>
      </c>
      <c r="N40" s="9">
        <f t="shared" si="4"/>
        <v>0</v>
      </c>
      <c r="O40" s="8"/>
      <c r="P40" s="8"/>
      <c r="Q40" s="8"/>
    </row>
    <row r="41" spans="1:17" x14ac:dyDescent="0.25">
      <c r="A41" s="7">
        <v>37</v>
      </c>
      <c r="B41" s="8" t="s">
        <v>109</v>
      </c>
      <c r="C41" s="8" t="s">
        <v>105</v>
      </c>
      <c r="D41" s="8" t="s">
        <v>106</v>
      </c>
      <c r="E41" s="8" t="s">
        <v>19</v>
      </c>
      <c r="F41" s="10">
        <v>0</v>
      </c>
      <c r="G41" s="8">
        <v>1</v>
      </c>
      <c r="H41" s="8">
        <v>0</v>
      </c>
      <c r="I41" s="8">
        <v>0</v>
      </c>
      <c r="J41" s="8">
        <f t="shared" si="0"/>
        <v>1</v>
      </c>
      <c r="K41" s="9">
        <f t="shared" si="1"/>
        <v>0</v>
      </c>
      <c r="L41" s="9">
        <f t="shared" si="2"/>
        <v>0</v>
      </c>
      <c r="M41" s="9">
        <f t="shared" si="3"/>
        <v>0</v>
      </c>
      <c r="N41" s="9">
        <f t="shared" si="4"/>
        <v>0</v>
      </c>
      <c r="O41" s="8" t="s">
        <v>19</v>
      </c>
      <c r="P41" s="8" t="s">
        <v>20</v>
      </c>
      <c r="Q41" s="8" t="s">
        <v>104</v>
      </c>
    </row>
    <row r="42" spans="1:17" x14ac:dyDescent="0.25">
      <c r="A42" s="7">
        <v>38</v>
      </c>
      <c r="B42" s="8" t="s">
        <v>110</v>
      </c>
      <c r="C42" s="8" t="s">
        <v>105</v>
      </c>
      <c r="D42" s="8" t="s">
        <v>106</v>
      </c>
      <c r="E42" s="8" t="s">
        <v>107</v>
      </c>
      <c r="F42" s="10">
        <v>61</v>
      </c>
      <c r="G42" s="8">
        <v>0</v>
      </c>
      <c r="H42" s="8">
        <v>1</v>
      </c>
      <c r="I42" s="8">
        <v>1</v>
      </c>
      <c r="J42" s="8">
        <f t="shared" ref="J42" si="38">SUM(G42:I42)</f>
        <v>2</v>
      </c>
      <c r="K42" s="9">
        <f t="shared" ref="K42" si="39">G42*F42</f>
        <v>0</v>
      </c>
      <c r="L42" s="9">
        <f t="shared" ref="L42" si="40">H42*F42</f>
        <v>61</v>
      </c>
      <c r="M42" s="9">
        <f t="shared" ref="M42" si="41">I42*F42</f>
        <v>61</v>
      </c>
      <c r="N42" s="9">
        <f t="shared" ref="N42" si="42">J42*F42</f>
        <v>122</v>
      </c>
      <c r="O42" s="8"/>
      <c r="P42" s="8"/>
      <c r="Q42" s="8" t="s">
        <v>108</v>
      </c>
    </row>
    <row r="43" spans="1:17" x14ac:dyDescent="0.25">
      <c r="A43" s="7">
        <v>39</v>
      </c>
      <c r="B43" s="8" t="s">
        <v>98</v>
      </c>
      <c r="C43" s="8" t="s">
        <v>96</v>
      </c>
      <c r="D43" s="8" t="s">
        <v>97</v>
      </c>
      <c r="E43" s="8" t="s">
        <v>88</v>
      </c>
      <c r="F43" s="10">
        <v>125</v>
      </c>
      <c r="G43" s="8">
        <v>1</v>
      </c>
      <c r="H43" s="8">
        <v>1</v>
      </c>
      <c r="I43" s="8">
        <v>1</v>
      </c>
      <c r="J43" s="8">
        <f t="shared" si="0"/>
        <v>3</v>
      </c>
      <c r="K43" s="9">
        <f t="shared" si="1"/>
        <v>125</v>
      </c>
      <c r="L43" s="9">
        <f t="shared" si="2"/>
        <v>125</v>
      </c>
      <c r="M43" s="9">
        <f t="shared" si="3"/>
        <v>125</v>
      </c>
      <c r="N43" s="9">
        <f t="shared" si="4"/>
        <v>375</v>
      </c>
      <c r="O43" s="8"/>
      <c r="P43" s="8"/>
      <c r="Q43" s="8"/>
    </row>
    <row r="44" spans="1:17" x14ac:dyDescent="0.25">
      <c r="A44" s="7">
        <v>40</v>
      </c>
      <c r="B44" s="8" t="s">
        <v>101</v>
      </c>
      <c r="C44" s="15" t="s">
        <v>99</v>
      </c>
      <c r="D44" s="16" t="s">
        <v>100</v>
      </c>
      <c r="E44" s="8" t="s">
        <v>103</v>
      </c>
      <c r="F44" s="10">
        <v>27</v>
      </c>
      <c r="G44" s="8">
        <v>1</v>
      </c>
      <c r="H44" s="8">
        <v>1</v>
      </c>
      <c r="I44" s="8">
        <v>1</v>
      </c>
      <c r="J44" s="8">
        <f t="shared" si="0"/>
        <v>3</v>
      </c>
      <c r="K44" s="9">
        <f t="shared" si="1"/>
        <v>27</v>
      </c>
      <c r="L44" s="9">
        <f t="shared" si="2"/>
        <v>27</v>
      </c>
      <c r="M44" s="9">
        <f t="shared" si="3"/>
        <v>27</v>
      </c>
      <c r="N44" s="9">
        <f t="shared" si="4"/>
        <v>81</v>
      </c>
      <c r="O44" s="8"/>
      <c r="P44" s="8"/>
      <c r="Q44" s="8"/>
    </row>
    <row r="45" spans="1:17" x14ac:dyDescent="0.25">
      <c r="A45" s="7">
        <v>41</v>
      </c>
      <c r="B45" s="8" t="s">
        <v>102</v>
      </c>
      <c r="C45" s="15"/>
      <c r="D45" s="16"/>
      <c r="E45" s="8" t="s">
        <v>19</v>
      </c>
      <c r="F45" s="10">
        <v>0</v>
      </c>
      <c r="G45" s="8">
        <v>2</v>
      </c>
      <c r="H45" s="8">
        <v>2</v>
      </c>
      <c r="I45" s="8">
        <v>2</v>
      </c>
      <c r="J45" s="8">
        <f t="shared" si="0"/>
        <v>6</v>
      </c>
      <c r="K45" s="9">
        <f t="shared" si="1"/>
        <v>0</v>
      </c>
      <c r="L45" s="9">
        <f t="shared" si="2"/>
        <v>0</v>
      </c>
      <c r="M45" s="9">
        <f t="shared" si="3"/>
        <v>0</v>
      </c>
      <c r="N45" s="9">
        <f t="shared" si="4"/>
        <v>0</v>
      </c>
      <c r="O45" s="8" t="s">
        <v>19</v>
      </c>
      <c r="P45" s="8" t="s">
        <v>20</v>
      </c>
      <c r="Q45" s="8" t="s">
        <v>104</v>
      </c>
    </row>
    <row r="46" spans="1:17" x14ac:dyDescent="0.25">
      <c r="A46" s="7">
        <v>42</v>
      </c>
      <c r="B46" s="8" t="s">
        <v>67</v>
      </c>
      <c r="C46" s="8" t="s">
        <v>68</v>
      </c>
      <c r="D46" s="8" t="s">
        <v>69</v>
      </c>
      <c r="E46" s="8" t="s">
        <v>19</v>
      </c>
      <c r="F46" s="9">
        <v>0</v>
      </c>
      <c r="G46" s="8">
        <v>16</v>
      </c>
      <c r="H46" s="8">
        <v>11</v>
      </c>
      <c r="I46" s="8">
        <v>0</v>
      </c>
      <c r="J46" s="8">
        <f t="shared" si="0"/>
        <v>27</v>
      </c>
      <c r="K46" s="9">
        <f t="shared" si="1"/>
        <v>0</v>
      </c>
      <c r="L46" s="9">
        <f t="shared" si="2"/>
        <v>0</v>
      </c>
      <c r="M46" s="9">
        <f t="shared" si="3"/>
        <v>0</v>
      </c>
      <c r="N46" s="9">
        <f t="shared" si="4"/>
        <v>0</v>
      </c>
      <c r="O46" s="8" t="s">
        <v>19</v>
      </c>
      <c r="P46" s="8" t="s">
        <v>20</v>
      </c>
      <c r="Q46" s="8" t="s">
        <v>70</v>
      </c>
    </row>
    <row r="47" spans="1:17" x14ac:dyDescent="0.25">
      <c r="A47" s="7">
        <v>43</v>
      </c>
      <c r="B47" s="8" t="s">
        <v>67</v>
      </c>
      <c r="C47" s="8" t="s">
        <v>86</v>
      </c>
      <c r="D47" s="8" t="s">
        <v>85</v>
      </c>
      <c r="E47" s="8" t="s">
        <v>88</v>
      </c>
      <c r="F47" s="9">
        <v>155</v>
      </c>
      <c r="G47" s="8">
        <v>0</v>
      </c>
      <c r="H47" s="8">
        <v>5</v>
      </c>
      <c r="I47" s="8">
        <v>16</v>
      </c>
      <c r="J47" s="8">
        <f t="shared" si="0"/>
        <v>21</v>
      </c>
      <c r="K47" s="9">
        <f t="shared" si="1"/>
        <v>0</v>
      </c>
      <c r="L47" s="9">
        <f t="shared" si="2"/>
        <v>775</v>
      </c>
      <c r="M47" s="9">
        <f t="shared" si="3"/>
        <v>2480</v>
      </c>
      <c r="N47" s="9">
        <f t="shared" si="4"/>
        <v>3255</v>
      </c>
      <c r="O47" s="8"/>
      <c r="P47" s="8"/>
      <c r="Q47" s="8" t="s">
        <v>87</v>
      </c>
    </row>
    <row r="48" spans="1:17" x14ac:dyDescent="0.25">
      <c r="A48" s="7">
        <v>44</v>
      </c>
      <c r="B48" s="8" t="s">
        <v>72</v>
      </c>
      <c r="C48" s="8"/>
      <c r="D48" s="8"/>
      <c r="E48" s="8" t="s">
        <v>111</v>
      </c>
      <c r="F48" s="8"/>
      <c r="G48" s="8"/>
      <c r="H48" s="8"/>
      <c r="I48" s="8"/>
      <c r="J48" s="8"/>
      <c r="K48" s="9"/>
      <c r="L48" s="9"/>
      <c r="M48" s="9"/>
      <c r="N48" s="9"/>
      <c r="O48" s="8"/>
      <c r="P48" s="8"/>
      <c r="Q48" s="8"/>
    </row>
    <row r="49" spans="1:17" x14ac:dyDescent="0.25">
      <c r="A49" s="7">
        <v>45</v>
      </c>
      <c r="B49" s="8" t="s">
        <v>71</v>
      </c>
      <c r="C49" s="8"/>
      <c r="D49" s="8"/>
      <c r="E49" s="8" t="s">
        <v>111</v>
      </c>
      <c r="F49" s="8"/>
      <c r="G49" s="8"/>
      <c r="H49" s="8"/>
      <c r="I49" s="8"/>
      <c r="J49" s="8"/>
      <c r="K49" s="9"/>
      <c r="L49" s="9"/>
      <c r="M49" s="9"/>
      <c r="N49" s="9"/>
      <c r="O49" s="8"/>
      <c r="P49" s="8"/>
      <c r="Q49" s="8"/>
    </row>
    <row r="50" spans="1:17" x14ac:dyDescent="0.25">
      <c r="A50" s="7">
        <v>46</v>
      </c>
      <c r="B50" s="8" t="s">
        <v>73</v>
      </c>
      <c r="C50" s="8"/>
      <c r="D50" s="8"/>
      <c r="E50" s="8" t="s">
        <v>111</v>
      </c>
      <c r="F50" s="8"/>
      <c r="G50" s="8"/>
      <c r="H50" s="8"/>
      <c r="I50" s="8"/>
      <c r="J50" s="8"/>
      <c r="K50" s="9"/>
      <c r="L50" s="9"/>
      <c r="M50" s="9"/>
      <c r="N50" s="9"/>
      <c r="O50" s="8"/>
      <c r="P50" s="8"/>
      <c r="Q50" s="8"/>
    </row>
    <row r="51" spans="1:17" x14ac:dyDescent="0.25">
      <c r="A51" s="7">
        <v>47</v>
      </c>
      <c r="B51" s="8" t="s">
        <v>74</v>
      </c>
      <c r="C51" s="8"/>
      <c r="D51" s="8"/>
      <c r="E51" s="8" t="s">
        <v>111</v>
      </c>
      <c r="F51" s="8"/>
      <c r="G51" s="8"/>
      <c r="H51" s="8"/>
      <c r="I51" s="8"/>
      <c r="J51" s="8"/>
      <c r="K51" s="9"/>
      <c r="L51" s="9"/>
      <c r="M51" s="9"/>
      <c r="N51" s="9"/>
      <c r="O51" s="8"/>
      <c r="P51" s="8"/>
      <c r="Q51" s="8"/>
    </row>
    <row r="52" spans="1:17" x14ac:dyDescent="0.25">
      <c r="A52" s="13">
        <v>48</v>
      </c>
      <c r="B52" s="8" t="s">
        <v>75</v>
      </c>
      <c r="C52" s="8"/>
      <c r="D52" s="8"/>
      <c r="E52" s="8" t="s">
        <v>111</v>
      </c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25">
      <c r="A53" s="13">
        <v>49</v>
      </c>
      <c r="B53" s="8" t="s">
        <v>76</v>
      </c>
      <c r="C53" s="8"/>
      <c r="D53" s="8"/>
      <c r="E53" s="8" t="s">
        <v>111</v>
      </c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x14ac:dyDescent="0.25">
      <c r="A54" s="13">
        <v>50</v>
      </c>
      <c r="B54" s="8" t="s">
        <v>77</v>
      </c>
      <c r="C54" s="8"/>
      <c r="D54" s="8"/>
      <c r="E54" s="8" t="s">
        <v>111</v>
      </c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x14ac:dyDescent="0.25">
      <c r="A55" s="13">
        <v>51</v>
      </c>
      <c r="B55" s="8" t="s">
        <v>78</v>
      </c>
      <c r="C55" s="8"/>
      <c r="D55" s="8"/>
      <c r="E55" s="8" t="s">
        <v>111</v>
      </c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x14ac:dyDescent="0.25">
      <c r="A56" s="13">
        <v>52</v>
      </c>
      <c r="B56" s="8" t="s">
        <v>79</v>
      </c>
      <c r="C56" s="8"/>
      <c r="D56" s="8"/>
      <c r="E56" s="8" t="s">
        <v>111</v>
      </c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x14ac:dyDescent="0.25">
      <c r="A57" s="13">
        <v>53</v>
      </c>
      <c r="B57" s="8" t="s">
        <v>80</v>
      </c>
      <c r="C57" s="8"/>
      <c r="D57" s="8"/>
      <c r="E57" s="8" t="s">
        <v>111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x14ac:dyDescent="0.25">
      <c r="A58" s="13">
        <v>54</v>
      </c>
      <c r="B58" s="8" t="s">
        <v>81</v>
      </c>
      <c r="C58" s="8"/>
      <c r="D58" s="8"/>
      <c r="E58" s="8" t="s">
        <v>111</v>
      </c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x14ac:dyDescent="0.25">
      <c r="A59" s="13">
        <v>55</v>
      </c>
      <c r="B59" s="8" t="s">
        <v>82</v>
      </c>
      <c r="C59" s="8"/>
      <c r="D59" s="8"/>
      <c r="E59" s="8" t="s">
        <v>111</v>
      </c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x14ac:dyDescent="0.25">
      <c r="A60" s="13">
        <v>56</v>
      </c>
      <c r="B60" s="8" t="s">
        <v>83</v>
      </c>
      <c r="C60" s="8"/>
      <c r="D60" s="8"/>
      <c r="E60" s="8" t="s">
        <v>111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x14ac:dyDescent="0.25">
      <c r="A61" s="13">
        <v>57</v>
      </c>
      <c r="B61" s="8" t="s">
        <v>84</v>
      </c>
      <c r="C61" s="8"/>
      <c r="D61" s="8"/>
      <c r="E61" s="8" t="s">
        <v>112</v>
      </c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x14ac:dyDescent="0.25">
      <c r="A62" s="5"/>
      <c r="B62" s="12" t="s">
        <v>6</v>
      </c>
      <c r="K62" s="3">
        <f>SUM(K5:K51)</f>
        <v>6169</v>
      </c>
      <c r="L62" s="3">
        <f t="shared" ref="L62:N62" si="43">SUM(L5:L51)</f>
        <v>6115</v>
      </c>
      <c r="M62" s="3">
        <f t="shared" si="43"/>
        <v>7820</v>
      </c>
      <c r="N62" s="3">
        <f t="shared" si="43"/>
        <v>20104</v>
      </c>
    </row>
    <row r="63" spans="1:17" x14ac:dyDescent="0.25">
      <c r="A63" s="5"/>
      <c r="B63" s="12" t="s">
        <v>89</v>
      </c>
      <c r="K63" s="3">
        <v>500</v>
      </c>
      <c r="L63" s="3">
        <v>500</v>
      </c>
      <c r="M63" s="3">
        <v>500</v>
      </c>
      <c r="N63" s="3">
        <f>SUM(K63:M63)</f>
        <v>1500</v>
      </c>
    </row>
    <row r="64" spans="1:17" x14ac:dyDescent="0.25">
      <c r="A64" s="5"/>
      <c r="B64" s="12" t="s">
        <v>114</v>
      </c>
      <c r="K64" s="14">
        <f>K62/K63</f>
        <v>12.337999999999999</v>
      </c>
      <c r="L64" s="14">
        <f>L62/L63</f>
        <v>12.23</v>
      </c>
      <c r="M64" s="14">
        <f>M62/M63</f>
        <v>15.64</v>
      </c>
      <c r="N64" s="14">
        <f>N62/N63</f>
        <v>13.402666666666667</v>
      </c>
    </row>
    <row r="65" spans="1:15" x14ac:dyDescent="0.25">
      <c r="A65" s="5"/>
      <c r="N65">
        <v>17.899999999999999</v>
      </c>
      <c r="O65" t="s">
        <v>113</v>
      </c>
    </row>
    <row r="66" spans="1:15" x14ac:dyDescent="0.25">
      <c r="A66" s="5"/>
    </row>
    <row r="67" spans="1:15" x14ac:dyDescent="0.25">
      <c r="A67" s="5"/>
    </row>
    <row r="68" spans="1:15" x14ac:dyDescent="0.25">
      <c r="A68" s="5"/>
    </row>
    <row r="69" spans="1:15" x14ac:dyDescent="0.25">
      <c r="A69" s="5"/>
    </row>
    <row r="70" spans="1:15" x14ac:dyDescent="0.25">
      <c r="A70" s="5"/>
    </row>
    <row r="71" spans="1:15" x14ac:dyDescent="0.25">
      <c r="A71" s="5"/>
    </row>
    <row r="72" spans="1:15" x14ac:dyDescent="0.25">
      <c r="A72" s="5"/>
    </row>
    <row r="73" spans="1:15" x14ac:dyDescent="0.25">
      <c r="A73" s="5"/>
    </row>
    <row r="74" spans="1:15" x14ac:dyDescent="0.25">
      <c r="A74" s="5"/>
    </row>
    <row r="75" spans="1:15" x14ac:dyDescent="0.25">
      <c r="A75" s="5"/>
    </row>
    <row r="76" spans="1:15" x14ac:dyDescent="0.25">
      <c r="A76" s="5"/>
    </row>
    <row r="77" spans="1:15" x14ac:dyDescent="0.25">
      <c r="A77" s="5"/>
    </row>
  </sheetData>
  <autoFilter ref="A4:Q64" xr:uid="{E47FEE93-56DF-4939-975F-4B44171E7AC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2020-11-30T06:06:32Z</dcterms:created>
  <dcterms:modified xsi:type="dcterms:W3CDTF">2020-11-30T09:16:55Z</dcterms:modified>
</cp:coreProperties>
</file>